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All. A6" sheetId="1" r:id="rId1"/>
    <sheet name="All. A7" sheetId="2" r:id="rId2"/>
  </sheets>
  <definedNames/>
  <calcPr fullCalcOnLoad="1"/>
</workbook>
</file>

<file path=xl/sharedStrings.xml><?xml version="1.0" encoding="utf-8"?>
<sst xmlns="http://schemas.openxmlformats.org/spreadsheetml/2006/main" count="142" uniqueCount="140">
  <si>
    <t>CONTI D'ORDINE</t>
  </si>
  <si>
    <t>1) Ricavi delle vendite e prestazioni</t>
  </si>
  <si>
    <t>2) Incremento delle immobilizzazioni per lavori interni</t>
  </si>
  <si>
    <t>3) Contributi in conto esercizio</t>
  </si>
  <si>
    <t>4) Contributi in conto capitale</t>
  </si>
  <si>
    <t>5) Altri ricavi e proventi</t>
  </si>
  <si>
    <t>7) Costi per servizi</t>
  </si>
  <si>
    <t>8) Costi per godimento beni di terzi</t>
  </si>
  <si>
    <t>9) Costi del personale</t>
  </si>
  <si>
    <t>10) Ammortamenti e svalutazioni</t>
  </si>
  <si>
    <t>12) Accantonamenti per rischi</t>
  </si>
  <si>
    <t>13) Accantonamenti diversi</t>
  </si>
  <si>
    <t>TOTALE - COSTI DELLA PRODUZIONE</t>
  </si>
  <si>
    <t>15) Proventi da partecipazione</t>
  </si>
  <si>
    <t>18) Rivalutazioni</t>
  </si>
  <si>
    <t>19) Svalutazioni</t>
  </si>
  <si>
    <t>D) - RETTIFICHE DI VALORE DI ATTIVITA' FINANZIARIE</t>
  </si>
  <si>
    <t>20) Proventi straordinari</t>
  </si>
  <si>
    <t>21) Oneri straordinari</t>
  </si>
  <si>
    <t>E) - PROVENTI ED ONERI STRAORDINARI</t>
  </si>
  <si>
    <t>RISULTATO PRIMA DELLE IMPOSTE</t>
  </si>
  <si>
    <t>22) Imposte sul reddito di esercizio, correnti, differite e anticipate</t>
  </si>
  <si>
    <t>23) Utile (perdita) di esercizio</t>
  </si>
  <si>
    <t>Esercizio 2015</t>
  </si>
  <si>
    <t>A) Quote associative ancora da versare</t>
  </si>
  <si>
    <t>B) Immobilizzazioni</t>
  </si>
  <si>
    <t>I)Immobilizzazioni Immateriali</t>
  </si>
  <si>
    <t>1) Costi di ricerca , sviluppo</t>
  </si>
  <si>
    <t>2) Diritti di brevetto e diritti di utilizzo di opere dell'ingegno</t>
  </si>
  <si>
    <t>3) Concessioni, licenze, marchi e diritti simili</t>
  </si>
  <si>
    <t>5) Immobilizzazioni in corso e acconti</t>
  </si>
  <si>
    <t>TOTALE IMMOBILIZZAZIONI IMMATERIALI</t>
  </si>
  <si>
    <t>II) Immobilizzazioni materiali, con separata indicazione per caiscuna voce delle immobilizzazioni non strumentali</t>
  </si>
  <si>
    <t>1) Terreni</t>
  </si>
  <si>
    <t>2) Fabbricati</t>
  </si>
  <si>
    <t>3) Impianti e macchinari</t>
  </si>
  <si>
    <t>4) Attrezzature</t>
  </si>
  <si>
    <t>TOTALE IMMOBILIZZAZIONI MATERIALI</t>
  </si>
  <si>
    <t>III) Immobilizzazioni finanziarie, con separata indicazione, per ciascuna voce dei crediti, degli importi esigibili entro l'esercizio successivo</t>
  </si>
  <si>
    <t>1) Partecipazioni in</t>
  </si>
  <si>
    <t xml:space="preserve">   a) Imprese controllate/collegate</t>
  </si>
  <si>
    <t xml:space="preserve">   b) Altre imprese</t>
  </si>
  <si>
    <t>2) Crediti</t>
  </si>
  <si>
    <t xml:space="preserve">   a) Verso imprese controllate/collegate</t>
  </si>
  <si>
    <t xml:space="preserve">   b) Verso altri</t>
  </si>
  <si>
    <t>3) Altri titoli</t>
  </si>
  <si>
    <t>TOTALE IMMOBILIZZAZIONI FINANZIARIE</t>
  </si>
  <si>
    <t>TOTALE IMMOBILIZZAZIONI (B)</t>
  </si>
  <si>
    <t>C) Attivo circolante</t>
  </si>
  <si>
    <t>I) Rimanenze</t>
  </si>
  <si>
    <t>1) Materie prime, sussidarie e di consumo</t>
  </si>
  <si>
    <t>2) Acconti</t>
  </si>
  <si>
    <t>TOTALE RIMANENZE</t>
  </si>
  <si>
    <t>II) Crediti con separata indicazione, per ciascuna voce, degli importi esigibili oltre l'esercizio successivo</t>
  </si>
  <si>
    <t>1) Verso utenti/clienti</t>
  </si>
  <si>
    <t>2) Verso Enti Pubblici</t>
  </si>
  <si>
    <t>3) Verse imprese controllate/collegate</t>
  </si>
  <si>
    <t>4) Crediti tributari</t>
  </si>
  <si>
    <t>5) Crediti per imposte anticipate</t>
  </si>
  <si>
    <t>6) Crediti Vs. altri</t>
  </si>
  <si>
    <t>TOTALE CREDITI</t>
  </si>
  <si>
    <t>III)  Attività finanziarie che non costituiscono immobilizzazioni</t>
  </si>
  <si>
    <t>1) Partecipazione</t>
  </si>
  <si>
    <t>2) Altri titoli</t>
  </si>
  <si>
    <t>TOTALE ATTIVITA' FINANZIARIE NON IMMOBILIZZATE</t>
  </si>
  <si>
    <t>1) Depositi bancari e postali</t>
  </si>
  <si>
    <t>2) Assegni</t>
  </si>
  <si>
    <t>3) Denaro e valori in cassa</t>
  </si>
  <si>
    <t>TOTALE DISPONIBILITA' LIQUIDE</t>
  </si>
  <si>
    <t>TOTALE ATTIVO CIRCOLANTE (C )</t>
  </si>
  <si>
    <t>D) Ratei e risconti</t>
  </si>
  <si>
    <t>1) Ratei attivi</t>
  </si>
  <si>
    <t>2) Risconti attivi</t>
  </si>
  <si>
    <t>TOTALE ATTIVO (A+B+C+D)</t>
  </si>
  <si>
    <t>ATTIVO</t>
  </si>
  <si>
    <t>PASSIVO</t>
  </si>
  <si>
    <t>A)  Patrimonio netto</t>
  </si>
  <si>
    <t>I) Patrimonio netto</t>
  </si>
  <si>
    <t>II) Riserve di capitale</t>
  </si>
  <si>
    <t>III) Riserve di utili</t>
  </si>
  <si>
    <t>IV) Altre riserve (distintamente indicate)</t>
  </si>
  <si>
    <t>V) Utili (perdite) portati a nuovo</t>
  </si>
  <si>
    <t>VI) Utile (perdita) dell'esercizio</t>
  </si>
  <si>
    <t>TOTALE PATRIMONIO NETTO</t>
  </si>
  <si>
    <t>B) Fondi per rischi e oneri</t>
  </si>
  <si>
    <t>1) Fondi per imposte anche differite</t>
  </si>
  <si>
    <t>2) Altri fondi</t>
  </si>
  <si>
    <t>TOTALE FONDI RISCHI E ONERI</t>
  </si>
  <si>
    <t>A)VALORE DELLA PRODUZIONE</t>
  </si>
  <si>
    <t>TOTALE - VALORE DELLA PRODUZIONE</t>
  </si>
  <si>
    <t>B) COSTI DELLA PRODUZIONE</t>
  </si>
  <si>
    <t>6) Acquisto delle materie prime, sussudiarie, di consumo e merci</t>
  </si>
  <si>
    <t xml:space="preserve">   a) Salari e stipendi</t>
  </si>
  <si>
    <t xml:space="preserve">   b)Oneri sociali</t>
  </si>
  <si>
    <t xml:space="preserve">   c) Trattamento di fine rapporto</t>
  </si>
  <si>
    <t xml:space="preserve">   d)IRAP metodo contributivo</t>
  </si>
  <si>
    <t xml:space="preserve">   e) Altri costi</t>
  </si>
  <si>
    <t xml:space="preserve">   b)Ammortamento immobilizzazioni materiali</t>
  </si>
  <si>
    <t xml:space="preserve">   a)Ammortamento immobilizzazioni immateriali</t>
  </si>
  <si>
    <t xml:space="preserve">   c) Altre svalutazioni delle immobilizzazioni</t>
  </si>
  <si>
    <t xml:space="preserve">   d)Svalutazione dei crediti compresi nell'attivo circolante e delle disp.liquide</t>
  </si>
  <si>
    <t>11) Variazione delle rimanenze di materie prime, susidiarie, di consumo e merci</t>
  </si>
  <si>
    <t>14) Oneri di Gestione</t>
  </si>
  <si>
    <t>DIFFERENZA TRA VOLORE E COSTI DELLA PRODUZIONE (A-B)</t>
  </si>
  <si>
    <t>16) Proventi fianziari</t>
  </si>
  <si>
    <t>C) - RISULTATO DELL'AREA FINANZIARIA</t>
  </si>
  <si>
    <t>C) Trattamento di fine rapporto di lavoro subordinato</t>
  </si>
  <si>
    <t>D) Debiti con separata indicazione, per ciascuna voce degli importi esigibili oltre l'esercizio successivo</t>
  </si>
  <si>
    <t>1) Debiti verso Banche</t>
  </si>
  <si>
    <t>2) Debiti verso Enti pubblici</t>
  </si>
  <si>
    <t>4) Debiti verso imprese coontrollate/collegate</t>
  </si>
  <si>
    <t>5) Acconti</t>
  </si>
  <si>
    <t>6) Debiti verso fornitori</t>
  </si>
  <si>
    <t>7) Debiti tributari</t>
  </si>
  <si>
    <t>8) Debiti verso Istituti di Previdenza e di sicurezza sociale</t>
  </si>
  <si>
    <t>9) Altri debiti</t>
  </si>
  <si>
    <t>TOTALE DEBITI</t>
  </si>
  <si>
    <t>E)Ratei e risconti</t>
  </si>
  <si>
    <t>1) Ratei passivi</t>
  </si>
  <si>
    <t>2) Risconti passivi</t>
  </si>
  <si>
    <t>TOTALE RATEI E RISCONTI PASSIVI</t>
  </si>
  <si>
    <t>1) Conti d'ordine del sistema improprio dei beni di terzi presso l'Ente</t>
  </si>
  <si>
    <t>2) Conti d'ordine del sistema improrpio degli impegni</t>
  </si>
  <si>
    <t>3) Conti d'ordine del sistema improprio dei rischi</t>
  </si>
  <si>
    <t>Esercizio 2014</t>
  </si>
  <si>
    <t>4) Altre immobilizzazioni immateriali (manutenzione su beni di terzi</t>
  </si>
  <si>
    <t>5) Beni mobili e arredi</t>
  </si>
  <si>
    <t>6) Macchine ufficio</t>
  </si>
  <si>
    <t>7) Automezzi</t>
  </si>
  <si>
    <t>8) Altri beni (beni inferiori a € 516,00)</t>
  </si>
  <si>
    <t>9) Immobilizzazioni in corso e acconti</t>
  </si>
  <si>
    <t>TOTALE RATEI E RISCONTI ATTIVI (D)</t>
  </si>
  <si>
    <t>9) Altri debiti del personale</t>
  </si>
  <si>
    <t>17) interessi ed altri interessi finanziari</t>
  </si>
  <si>
    <t>TOTALE PASSIVO E NETTO (A+B+C+D+E)</t>
  </si>
  <si>
    <t>DIFFERENZA TRA ATTIVO E PASSIVO</t>
  </si>
  <si>
    <t>4,924,92</t>
  </si>
  <si>
    <t>47,104,39</t>
  </si>
  <si>
    <t>Stato Patrimoniale esercizio 2015 - Modelli di cui AllegatoA6 D.G.R.780/2013</t>
  </si>
  <si>
    <t>Conto Economico esercizio 2015 Modello di cui all'AllegatoA7 D.G.R. 780/2013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</si>
</sst>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  <numFmt numFmtId="170" formatCode="_-* #,##0.0_-;\-* #,##0.0_-;_-* &quot;-&quot;_-;_-@_-"/>
    <numFmt numFmtId="171" formatCode="_-* #,##0.00_-;\-* #,##0.00_-;_-* &quot;-&quot;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0" fontId="3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27" borderId="14" xfId="0" applyFont="1" applyFill="1" applyBorder="1" applyAlignment="1">
      <alignment wrapText="1"/>
    </xf>
    <xf numFmtId="0" fontId="2" fillId="27" borderId="10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171" fontId="3" fillId="0" borderId="15" xfId="0" applyNumberFormat="1" applyFont="1" applyBorder="1" applyAlignment="1">
      <alignment/>
    </xf>
    <xf numFmtId="171" fontId="3" fillId="0" borderId="13" xfId="0" applyNumberFormat="1" applyFont="1" applyBorder="1" applyAlignment="1">
      <alignment/>
    </xf>
    <xf numFmtId="171" fontId="5" fillId="0" borderId="15" xfId="0" applyNumberFormat="1" applyFont="1" applyBorder="1" applyAlignment="1">
      <alignment/>
    </xf>
    <xf numFmtId="171" fontId="2" fillId="33" borderId="16" xfId="0" applyNumberFormat="1" applyFont="1" applyFill="1" applyBorder="1" applyAlignment="1">
      <alignment/>
    </xf>
    <xf numFmtId="171" fontId="3" fillId="0" borderId="0" xfId="0" applyNumberFormat="1" applyFont="1" applyAlignment="1">
      <alignment/>
    </xf>
    <xf numFmtId="171" fontId="8" fillId="0" borderId="15" xfId="0" applyNumberFormat="1" applyFont="1" applyBorder="1" applyAlignment="1">
      <alignment/>
    </xf>
    <xf numFmtId="171" fontId="9" fillId="0" borderId="15" xfId="0" applyNumberFormat="1" applyFont="1" applyBorder="1" applyAlignment="1">
      <alignment/>
    </xf>
    <xf numFmtId="171" fontId="2" fillId="0" borderId="15" xfId="0" applyNumberFormat="1" applyFont="1" applyBorder="1" applyAlignment="1">
      <alignment/>
    </xf>
    <xf numFmtId="171" fontId="3" fillId="33" borderId="13" xfId="0" applyNumberFormat="1" applyFont="1" applyFill="1" applyBorder="1" applyAlignment="1">
      <alignment/>
    </xf>
    <xf numFmtId="171" fontId="3" fillId="0" borderId="17" xfId="0" applyNumberFormat="1" applyFont="1" applyBorder="1" applyAlignment="1">
      <alignment/>
    </xf>
    <xf numFmtId="171" fontId="3" fillId="0" borderId="18" xfId="0" applyNumberFormat="1" applyFont="1" applyBorder="1" applyAlignment="1">
      <alignment/>
    </xf>
    <xf numFmtId="171" fontId="5" fillId="0" borderId="18" xfId="0" applyNumberFormat="1" applyFont="1" applyBorder="1" applyAlignment="1">
      <alignment/>
    </xf>
    <xf numFmtId="171" fontId="5" fillId="0" borderId="13" xfId="0" applyNumberFormat="1" applyFont="1" applyBorder="1" applyAlignment="1">
      <alignment/>
    </xf>
    <xf numFmtId="171" fontId="5" fillId="0" borderId="17" xfId="0" applyNumberFormat="1" applyFont="1" applyBorder="1" applyAlignment="1">
      <alignment/>
    </xf>
    <xf numFmtId="171" fontId="3" fillId="33" borderId="16" xfId="0" applyNumberFormat="1" applyFont="1" applyFill="1" applyBorder="1" applyAlignment="1">
      <alignment/>
    </xf>
    <xf numFmtId="171" fontId="3" fillId="33" borderId="19" xfId="0" applyNumberFormat="1" applyFont="1" applyFill="1" applyBorder="1" applyAlignment="1">
      <alignment/>
    </xf>
    <xf numFmtId="171" fontId="7" fillId="27" borderId="16" xfId="0" applyNumberFormat="1" applyFont="1" applyFill="1" applyBorder="1" applyAlignment="1">
      <alignment/>
    </xf>
    <xf numFmtId="171" fontId="8" fillId="0" borderId="18" xfId="0" applyNumberFormat="1" applyFont="1" applyBorder="1" applyAlignment="1">
      <alignment/>
    </xf>
    <xf numFmtId="0" fontId="9" fillId="0" borderId="0" xfId="0" applyFont="1" applyAlignment="1">
      <alignment/>
    </xf>
    <xf numFmtId="171" fontId="7" fillId="27" borderId="13" xfId="0" applyNumberFormat="1" applyFont="1" applyFill="1" applyBorder="1" applyAlignment="1">
      <alignment/>
    </xf>
    <xf numFmtId="43" fontId="2" fillId="0" borderId="20" xfId="0" applyNumberFormat="1" applyFont="1" applyBorder="1" applyAlignment="1">
      <alignment/>
    </xf>
    <xf numFmtId="0" fontId="3" fillId="34" borderId="0" xfId="0" applyFont="1" applyFill="1" applyAlignment="1">
      <alignment/>
    </xf>
    <xf numFmtId="171" fontId="7" fillId="33" borderId="16" xfId="0" applyNumberFormat="1" applyFont="1" applyFill="1" applyBorder="1" applyAlignment="1">
      <alignment/>
    </xf>
    <xf numFmtId="171" fontId="9" fillId="0" borderId="18" xfId="0" applyNumberFormat="1" applyFont="1" applyBorder="1" applyAlignment="1">
      <alignment/>
    </xf>
    <xf numFmtId="171" fontId="3" fillId="33" borderId="21" xfId="0" applyNumberFormat="1" applyFont="1" applyFill="1" applyBorder="1" applyAlignment="1">
      <alignment/>
    </xf>
    <xf numFmtId="0" fontId="6" fillId="0" borderId="11" xfId="0" applyFont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>
      <alignment wrapText="1"/>
    </xf>
    <xf numFmtId="0" fontId="2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2" fillId="35" borderId="22" xfId="0" applyFont="1" applyFill="1" applyBorder="1" applyAlignment="1">
      <alignment wrapText="1"/>
    </xf>
    <xf numFmtId="0" fontId="2" fillId="34" borderId="22" xfId="0" applyFont="1" applyFill="1" applyBorder="1" applyAlignment="1">
      <alignment wrapText="1"/>
    </xf>
    <xf numFmtId="0" fontId="6" fillId="0" borderId="2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2" fillId="27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2" xfId="0" applyFont="1" applyBorder="1" applyAlignment="1">
      <alignment/>
    </xf>
    <xf numFmtId="171" fontId="2" fillId="0" borderId="27" xfId="0" applyNumberFormat="1" applyFont="1" applyBorder="1" applyAlignment="1" applyProtection="1">
      <alignment horizontal="center" vertical="center"/>
      <protection locked="0"/>
    </xf>
    <xf numFmtId="171" fontId="3" fillId="0" borderId="28" xfId="0" applyNumberFormat="1" applyFont="1" applyBorder="1" applyAlignment="1">
      <alignment/>
    </xf>
    <xf numFmtId="171" fontId="9" fillId="0" borderId="28" xfId="0" applyNumberFormat="1" applyFont="1" applyBorder="1" applyAlignment="1">
      <alignment/>
    </xf>
    <xf numFmtId="171" fontId="2" fillId="33" borderId="21" xfId="0" applyNumberFormat="1" applyFont="1" applyFill="1" applyBorder="1" applyAlignment="1">
      <alignment/>
    </xf>
    <xf numFmtId="171" fontId="2" fillId="0" borderId="28" xfId="0" applyNumberFormat="1" applyFont="1" applyBorder="1" applyAlignment="1">
      <alignment/>
    </xf>
    <xf numFmtId="171" fontId="2" fillId="34" borderId="28" xfId="0" applyNumberFormat="1" applyFont="1" applyFill="1" applyBorder="1" applyAlignment="1">
      <alignment/>
    </xf>
    <xf numFmtId="171" fontId="2" fillId="0" borderId="28" xfId="0" applyNumberFormat="1" applyFont="1" applyBorder="1" applyAlignment="1" applyProtection="1">
      <alignment horizontal="center" vertical="center"/>
      <protection locked="0"/>
    </xf>
    <xf numFmtId="171" fontId="3" fillId="0" borderId="28" xfId="0" applyNumberFormat="1" applyFont="1" applyBorder="1" applyAlignment="1">
      <alignment horizontal="right"/>
    </xf>
    <xf numFmtId="171" fontId="9" fillId="0" borderId="28" xfId="0" applyNumberFormat="1" applyFont="1" applyBorder="1" applyAlignment="1">
      <alignment horizontal="right"/>
    </xf>
    <xf numFmtId="171" fontId="3" fillId="0" borderId="29" xfId="0" applyNumberFormat="1" applyFont="1" applyBorder="1" applyAlignment="1">
      <alignment/>
    </xf>
    <xf numFmtId="171" fontId="3" fillId="0" borderId="21" xfId="0" applyNumberFormat="1" applyFont="1" applyBorder="1" applyAlignment="1">
      <alignment/>
    </xf>
    <xf numFmtId="171" fontId="2" fillId="27" borderId="21" xfId="0" applyNumberFormat="1" applyFont="1" applyFill="1" applyBorder="1" applyAlignment="1">
      <alignment/>
    </xf>
    <xf numFmtId="171" fontId="2" fillId="33" borderId="30" xfId="0" applyNumberFormat="1" applyFont="1" applyFill="1" applyBorder="1" applyAlignment="1">
      <alignment/>
    </xf>
    <xf numFmtId="171" fontId="3" fillId="0" borderId="27" xfId="0" applyNumberFormat="1" applyFont="1" applyBorder="1" applyAlignment="1">
      <alignment/>
    </xf>
    <xf numFmtId="171" fontId="2" fillId="0" borderId="29" xfId="0" applyNumberFormat="1" applyFont="1" applyBorder="1" applyAlignment="1">
      <alignment/>
    </xf>
    <xf numFmtId="171" fontId="3" fillId="0" borderId="27" xfId="0" applyNumberFormat="1" applyFont="1" applyBorder="1" applyAlignment="1">
      <alignment horizontal="right"/>
    </xf>
    <xf numFmtId="171" fontId="2" fillId="0" borderId="29" xfId="0" applyNumberFormat="1" applyFont="1" applyBorder="1" applyAlignment="1">
      <alignment horizontal="right"/>
    </xf>
    <xf numFmtId="171" fontId="2" fillId="35" borderId="21" xfId="0" applyNumberFormat="1" applyFont="1" applyFill="1" applyBorder="1" applyAlignment="1">
      <alignment/>
    </xf>
    <xf numFmtId="171" fontId="2" fillId="0" borderId="21" xfId="0" applyNumberFormat="1" applyFont="1" applyBorder="1" applyAlignment="1" applyProtection="1">
      <alignment horizontal="center" vertical="center"/>
      <protection locked="0"/>
    </xf>
    <xf numFmtId="171" fontId="2" fillId="0" borderId="21" xfId="0" applyNumberFormat="1" applyFont="1" applyBorder="1" applyAlignment="1">
      <alignment/>
    </xf>
    <xf numFmtId="171" fontId="39" fillId="0" borderId="28" xfId="0" applyNumberFormat="1" applyFont="1" applyBorder="1" applyAlignment="1">
      <alignment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171" fontId="4" fillId="0" borderId="31" xfId="0" applyNumberFormat="1" applyFont="1" applyBorder="1" applyAlignment="1" applyProtection="1">
      <alignment horizontal="center" vertical="center" wrapText="1"/>
      <protection locked="0"/>
    </xf>
    <xf numFmtId="171" fontId="4" fillId="0" borderId="32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171" fontId="4" fillId="0" borderId="13" xfId="0" applyNumberFormat="1" applyFont="1" applyBorder="1" applyAlignment="1" applyProtection="1">
      <alignment horizontal="center" vertical="center" wrapText="1"/>
      <protection locked="0"/>
    </xf>
    <xf numFmtId="171" fontId="4" fillId="0" borderId="15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1">
      <selection activeCell="A81" sqref="A81"/>
    </sheetView>
  </sheetViews>
  <sheetFormatPr defaultColWidth="9.140625" defaultRowHeight="12.75"/>
  <cols>
    <col min="1" max="1" width="79.7109375" style="1" customWidth="1"/>
    <col min="2" max="3" width="16.421875" style="16" customWidth="1"/>
    <col min="4" max="16384" width="9.140625" style="1" customWidth="1"/>
  </cols>
  <sheetData>
    <row r="1" spans="1:3" ht="15.75" customHeight="1">
      <c r="A1" s="78" t="s">
        <v>138</v>
      </c>
      <c r="B1" s="80" t="s">
        <v>23</v>
      </c>
      <c r="C1" s="80" t="s">
        <v>124</v>
      </c>
    </row>
    <row r="2" spans="1:3" ht="28.5" customHeight="1" thickBot="1">
      <c r="A2" s="79"/>
      <c r="B2" s="81"/>
      <c r="C2" s="81"/>
    </row>
    <row r="3" spans="1:3" ht="28.5" customHeight="1" thickBot="1">
      <c r="A3" s="37" t="s">
        <v>74</v>
      </c>
      <c r="B3" s="57"/>
      <c r="C3" s="63"/>
    </row>
    <row r="4" spans="1:3" ht="15.75" thickBot="1">
      <c r="A4" s="38" t="s">
        <v>24</v>
      </c>
      <c r="B4" s="36">
        <v>0</v>
      </c>
      <c r="C4" s="36">
        <v>0</v>
      </c>
    </row>
    <row r="5" spans="1:3" ht="15">
      <c r="A5" s="39" t="s">
        <v>25</v>
      </c>
      <c r="B5" s="70"/>
      <c r="C5" s="72"/>
    </row>
    <row r="6" spans="1:3" ht="15">
      <c r="A6" s="40" t="s">
        <v>26</v>
      </c>
      <c r="B6" s="58"/>
      <c r="C6" s="64"/>
    </row>
    <row r="7" spans="1:3" ht="15.75" customHeight="1">
      <c r="A7" s="41" t="s">
        <v>27</v>
      </c>
      <c r="B7" s="58"/>
      <c r="C7" s="64"/>
    </row>
    <row r="8" spans="1:3" ht="15">
      <c r="A8" s="41" t="s">
        <v>28</v>
      </c>
      <c r="B8" s="58"/>
      <c r="C8" s="64"/>
    </row>
    <row r="9" spans="1:3" ht="15">
      <c r="A9" s="41" t="s">
        <v>29</v>
      </c>
      <c r="B9" s="58">
        <v>10107.27</v>
      </c>
      <c r="C9" s="64" t="s">
        <v>136</v>
      </c>
    </row>
    <row r="10" spans="1:3" ht="15">
      <c r="A10" s="41" t="s">
        <v>125</v>
      </c>
      <c r="B10" s="58">
        <v>46819.67</v>
      </c>
      <c r="C10" s="64" t="s">
        <v>137</v>
      </c>
    </row>
    <row r="11" spans="1:3" ht="15">
      <c r="A11" s="41" t="s">
        <v>30</v>
      </c>
      <c r="B11" s="58"/>
      <c r="C11" s="64"/>
    </row>
    <row r="12" spans="1:3" ht="15.75" thickBot="1">
      <c r="A12" s="42" t="s">
        <v>31</v>
      </c>
      <c r="B12" s="71">
        <f>SUM(B9:B11)</f>
        <v>56926.94</v>
      </c>
      <c r="C12" s="73">
        <v>52029.31</v>
      </c>
    </row>
    <row r="13" spans="1:3" ht="30">
      <c r="A13" s="43" t="s">
        <v>32</v>
      </c>
      <c r="B13" s="70"/>
      <c r="C13" s="72"/>
    </row>
    <row r="14" spans="1:3" ht="15">
      <c r="A14" s="41" t="s">
        <v>33</v>
      </c>
      <c r="B14" s="58"/>
      <c r="C14" s="64"/>
    </row>
    <row r="15" spans="1:3" ht="15">
      <c r="A15" s="41" t="s">
        <v>34</v>
      </c>
      <c r="B15" s="58"/>
      <c r="C15" s="64"/>
    </row>
    <row r="16" spans="1:3" ht="15">
      <c r="A16" s="41" t="s">
        <v>35</v>
      </c>
      <c r="B16" s="58">
        <v>4328.2</v>
      </c>
      <c r="C16" s="64">
        <v>14655.64</v>
      </c>
    </row>
    <row r="17" spans="1:3" ht="15">
      <c r="A17" s="41" t="s">
        <v>36</v>
      </c>
      <c r="B17" s="58">
        <v>19052.93</v>
      </c>
      <c r="C17" s="64">
        <v>1953.09</v>
      </c>
    </row>
    <row r="18" spans="1:3" ht="15">
      <c r="A18" s="41" t="s">
        <v>126</v>
      </c>
      <c r="B18" s="58">
        <v>3351.08</v>
      </c>
      <c r="C18" s="64">
        <v>16517.32</v>
      </c>
    </row>
    <row r="19" spans="1:3" ht="15">
      <c r="A19" s="41" t="s">
        <v>127</v>
      </c>
      <c r="B19" s="58">
        <v>14754.5</v>
      </c>
      <c r="C19" s="64">
        <v>8211.23</v>
      </c>
    </row>
    <row r="20" spans="1:3" ht="15">
      <c r="A20" s="41" t="s">
        <v>128</v>
      </c>
      <c r="B20" s="58">
        <v>6511.23</v>
      </c>
      <c r="C20" s="64">
        <v>0</v>
      </c>
    </row>
    <row r="21" spans="1:3" ht="15">
      <c r="A21" s="41" t="s">
        <v>129</v>
      </c>
      <c r="B21" s="58">
        <v>0</v>
      </c>
      <c r="C21" s="64">
        <v>0</v>
      </c>
    </row>
    <row r="22" spans="1:3" ht="15">
      <c r="A22" s="41" t="s">
        <v>130</v>
      </c>
      <c r="B22" s="59"/>
      <c r="C22" s="65"/>
    </row>
    <row r="23" spans="1:3" ht="15.75" thickBot="1">
      <c r="A23" s="42" t="s">
        <v>37</v>
      </c>
      <c r="B23" s="71">
        <f>SUM(B16:B22)</f>
        <v>47997.94</v>
      </c>
      <c r="C23" s="73">
        <f>SUM(C16:C22)</f>
        <v>41337.28</v>
      </c>
    </row>
    <row r="24" spans="1:3" ht="30">
      <c r="A24" s="43" t="s">
        <v>38</v>
      </c>
      <c r="B24" s="58"/>
      <c r="C24" s="64"/>
    </row>
    <row r="25" spans="1:3" ht="15">
      <c r="A25" s="41" t="s">
        <v>39</v>
      </c>
      <c r="B25" s="59"/>
      <c r="C25" s="65"/>
    </row>
    <row r="26" spans="1:3" ht="15">
      <c r="A26" s="41" t="s">
        <v>40</v>
      </c>
      <c r="B26" s="59"/>
      <c r="C26" s="65"/>
    </row>
    <row r="27" spans="1:3" ht="15">
      <c r="A27" s="41" t="s">
        <v>41</v>
      </c>
      <c r="B27" s="59"/>
      <c r="C27" s="65"/>
    </row>
    <row r="28" spans="1:3" ht="15" customHeight="1">
      <c r="A28" s="41" t="s">
        <v>42</v>
      </c>
      <c r="B28" s="59"/>
      <c r="C28" s="65"/>
    </row>
    <row r="29" spans="1:3" ht="16.5" customHeight="1">
      <c r="A29" s="41" t="s">
        <v>43</v>
      </c>
      <c r="B29" s="58"/>
      <c r="C29" s="64"/>
    </row>
    <row r="30" spans="1:3" ht="15">
      <c r="A30" s="41" t="s">
        <v>44</v>
      </c>
      <c r="B30" s="58"/>
      <c r="C30" s="64"/>
    </row>
    <row r="31" spans="1:3" ht="15">
      <c r="A31" s="41" t="s">
        <v>45</v>
      </c>
      <c r="B31" s="58"/>
      <c r="C31" s="64"/>
    </row>
    <row r="32" spans="1:3" ht="15.75" thickBot="1">
      <c r="A32" s="42" t="s">
        <v>46</v>
      </c>
      <c r="B32" s="58"/>
      <c r="C32" s="64"/>
    </row>
    <row r="33" spans="1:3" ht="15.75" thickBot="1">
      <c r="A33" s="38" t="s">
        <v>47</v>
      </c>
      <c r="B33" s="60">
        <f>(B12+B23)</f>
        <v>104924.88</v>
      </c>
      <c r="C33" s="60">
        <f>(C12+C23)</f>
        <v>93366.59</v>
      </c>
    </row>
    <row r="34" spans="1:3" ht="15.75" thickBot="1">
      <c r="A34" s="44" t="s">
        <v>48</v>
      </c>
      <c r="B34" s="58"/>
      <c r="C34" s="58"/>
    </row>
    <row r="35" spans="1:3" ht="15">
      <c r="A35" s="43" t="s">
        <v>49</v>
      </c>
      <c r="B35" s="70"/>
      <c r="C35" s="70"/>
    </row>
    <row r="36" spans="1:3" ht="15">
      <c r="A36" s="41" t="s">
        <v>50</v>
      </c>
      <c r="B36" s="58"/>
      <c r="C36" s="58"/>
    </row>
    <row r="37" spans="1:3" ht="15">
      <c r="A37" s="41" t="s">
        <v>51</v>
      </c>
      <c r="B37" s="58"/>
      <c r="C37" s="58"/>
    </row>
    <row r="38" spans="1:3" ht="15.75" thickBot="1">
      <c r="A38" s="42" t="s">
        <v>52</v>
      </c>
      <c r="B38" s="66"/>
      <c r="C38" s="66"/>
    </row>
    <row r="39" spans="1:3" ht="30">
      <c r="A39" s="43" t="s">
        <v>53</v>
      </c>
      <c r="B39" s="70"/>
      <c r="C39" s="70"/>
    </row>
    <row r="40" spans="1:3" ht="15">
      <c r="A40" s="41" t="s">
        <v>54</v>
      </c>
      <c r="B40" s="58">
        <v>262808.58</v>
      </c>
      <c r="C40" s="58">
        <v>220437.23</v>
      </c>
    </row>
    <row r="41" spans="1:3" ht="15">
      <c r="A41" s="41" t="s">
        <v>55</v>
      </c>
      <c r="B41" s="58"/>
      <c r="C41" s="58"/>
    </row>
    <row r="42" spans="1:3" ht="15">
      <c r="A42" s="41" t="s">
        <v>56</v>
      </c>
      <c r="B42" s="58"/>
      <c r="C42" s="58"/>
    </row>
    <row r="43" spans="1:3" ht="15">
      <c r="A43" s="41" t="s">
        <v>57</v>
      </c>
      <c r="B43" s="58"/>
      <c r="C43" s="58">
        <v>15393.91</v>
      </c>
    </row>
    <row r="44" spans="1:3" ht="15">
      <c r="A44" s="41" t="s">
        <v>58</v>
      </c>
      <c r="B44" s="58"/>
      <c r="C44" s="58"/>
    </row>
    <row r="45" spans="1:3" ht="15">
      <c r="A45" s="41" t="s">
        <v>59</v>
      </c>
      <c r="B45" s="58"/>
      <c r="C45" s="58">
        <v>2405.55</v>
      </c>
    </row>
    <row r="46" spans="1:3" ht="15.75" thickBot="1">
      <c r="A46" s="42" t="s">
        <v>60</v>
      </c>
      <c r="B46" s="71">
        <f>SUM(B40:B45)</f>
        <v>262808.58</v>
      </c>
      <c r="C46" s="71">
        <f>SUM(C40:C45)</f>
        <v>238236.69</v>
      </c>
    </row>
    <row r="47" spans="1:3" ht="15">
      <c r="A47" s="43" t="s">
        <v>61</v>
      </c>
      <c r="B47" s="70"/>
      <c r="C47" s="70"/>
    </row>
    <row r="48" spans="1:3" ht="15">
      <c r="A48" s="41" t="s">
        <v>62</v>
      </c>
      <c r="B48" s="58"/>
      <c r="C48" s="58"/>
    </row>
    <row r="49" spans="1:3" ht="15">
      <c r="A49" s="41" t="s">
        <v>63</v>
      </c>
      <c r="B49" s="58"/>
      <c r="C49" s="58"/>
    </row>
    <row r="50" spans="1:3" ht="15.75" thickBot="1">
      <c r="A50" s="42" t="s">
        <v>64</v>
      </c>
      <c r="B50" s="66"/>
      <c r="C50" s="66"/>
    </row>
    <row r="51" spans="1:3" ht="15">
      <c r="A51" s="43"/>
      <c r="B51" s="58"/>
      <c r="C51" s="58"/>
    </row>
    <row r="52" spans="1:3" ht="15">
      <c r="A52" s="41" t="s">
        <v>65</v>
      </c>
      <c r="B52" s="58">
        <v>211564.82</v>
      </c>
      <c r="C52" s="58">
        <v>253901.2</v>
      </c>
    </row>
    <row r="53" spans="1:3" ht="15">
      <c r="A53" s="41" t="s">
        <v>66</v>
      </c>
      <c r="B53" s="58"/>
      <c r="C53" s="58"/>
    </row>
    <row r="54" spans="1:3" ht="15">
      <c r="A54" s="41" t="s">
        <v>67</v>
      </c>
      <c r="B54" s="58">
        <v>690.4</v>
      </c>
      <c r="C54" s="58">
        <v>724.89</v>
      </c>
    </row>
    <row r="55" spans="1:3" ht="15.75" thickBot="1">
      <c r="A55" s="42" t="s">
        <v>68</v>
      </c>
      <c r="B55" s="61">
        <f>SUM(B52:B54)</f>
        <v>212255.22</v>
      </c>
      <c r="C55" s="61">
        <f>SUM(C52:C54)</f>
        <v>254626.09000000003</v>
      </c>
    </row>
    <row r="56" spans="1:3" ht="15.75" thickBot="1">
      <c r="A56" s="38" t="s">
        <v>69</v>
      </c>
      <c r="B56" s="60">
        <f>(B46+B55)</f>
        <v>475063.80000000005</v>
      </c>
      <c r="C56" s="60">
        <f>(C46+C55)</f>
        <v>492862.78</v>
      </c>
    </row>
    <row r="57" spans="1:3" ht="15">
      <c r="A57" s="39" t="s">
        <v>70</v>
      </c>
      <c r="B57" s="58"/>
      <c r="C57" s="58"/>
    </row>
    <row r="58" spans="1:3" ht="15">
      <c r="A58" s="41" t="s">
        <v>71</v>
      </c>
      <c r="B58" s="58">
        <v>5145.02</v>
      </c>
      <c r="C58" s="58">
        <v>275.25</v>
      </c>
    </row>
    <row r="59" spans="1:3" ht="15.75" thickBot="1">
      <c r="A59" s="45" t="s">
        <v>72</v>
      </c>
      <c r="B59" s="58"/>
      <c r="C59" s="58"/>
    </row>
    <row r="60" spans="1:3" ht="15.75" thickBot="1">
      <c r="A60" s="38" t="s">
        <v>131</v>
      </c>
      <c r="B60" s="60">
        <f>SUM(B58:B59)</f>
        <v>5145.02</v>
      </c>
      <c r="C60" s="60">
        <f>SUM(C58:C59)</f>
        <v>275.25</v>
      </c>
    </row>
    <row r="61" spans="1:3" ht="15.75" thickBot="1">
      <c r="A61" s="46" t="s">
        <v>73</v>
      </c>
      <c r="B61" s="74">
        <f>(B4+B33+B56+B60)</f>
        <v>585133.7000000001</v>
      </c>
      <c r="C61" s="74">
        <f>(C4+C33+C56+C60)</f>
        <v>586504.62</v>
      </c>
    </row>
    <row r="62" spans="1:3" s="33" customFormat="1" ht="15.75" thickBot="1">
      <c r="A62" s="47"/>
      <c r="B62" s="62"/>
      <c r="C62" s="62"/>
    </row>
    <row r="63" spans="1:3" ht="28.5" customHeight="1" thickBot="1">
      <c r="A63" s="48" t="s">
        <v>75</v>
      </c>
      <c r="B63" s="75"/>
      <c r="C63" s="75"/>
    </row>
    <row r="64" spans="1:3" ht="15.75" thickBot="1">
      <c r="A64" s="44" t="s">
        <v>76</v>
      </c>
      <c r="B64" s="76">
        <f>SUM(B65:B69)</f>
        <v>154060.89</v>
      </c>
      <c r="C64" s="76">
        <f>SUM(C65:C69)</f>
        <v>43971.509999999995</v>
      </c>
    </row>
    <row r="65" spans="1:3" ht="15">
      <c r="A65" s="43" t="s">
        <v>77</v>
      </c>
      <c r="B65" s="70">
        <v>4903.12</v>
      </c>
      <c r="C65" s="70">
        <v>4903.12</v>
      </c>
    </row>
    <row r="66" spans="1:3" ht="15">
      <c r="A66" s="40" t="s">
        <v>78</v>
      </c>
      <c r="B66" s="58"/>
      <c r="C66" s="58"/>
    </row>
    <row r="67" spans="1:3" ht="15">
      <c r="A67" s="40" t="s">
        <v>79</v>
      </c>
      <c r="B67" s="58">
        <v>39068.39</v>
      </c>
      <c r="C67" s="58">
        <v>12504.61</v>
      </c>
    </row>
    <row r="68" spans="1:3" ht="15">
      <c r="A68" s="40" t="s">
        <v>80</v>
      </c>
      <c r="B68" s="58"/>
      <c r="C68" s="58"/>
    </row>
    <row r="69" spans="1:3" ht="15">
      <c r="A69" s="40" t="s">
        <v>81</v>
      </c>
      <c r="B69" s="58">
        <v>110089.38</v>
      </c>
      <c r="C69" s="58">
        <v>26563.78</v>
      </c>
    </row>
    <row r="70" spans="1:3" ht="15.75" thickBot="1">
      <c r="A70" s="40" t="s">
        <v>82</v>
      </c>
      <c r="B70" s="77">
        <v>194820.82</v>
      </c>
      <c r="C70" s="77">
        <v>110089.38</v>
      </c>
    </row>
    <row r="71" spans="1:3" ht="15.75" thickBot="1">
      <c r="A71" s="38" t="s">
        <v>83</v>
      </c>
      <c r="B71" s="60">
        <f>SUM(B65:B70)</f>
        <v>348881.71</v>
      </c>
      <c r="C71" s="60">
        <f>SUM(C65:C70)</f>
        <v>154060.89</v>
      </c>
    </row>
    <row r="72" spans="1:3" ht="15">
      <c r="A72" s="49" t="s">
        <v>84</v>
      </c>
      <c r="B72" s="58"/>
      <c r="C72" s="58"/>
    </row>
    <row r="73" spans="1:3" ht="15">
      <c r="A73" s="41" t="s">
        <v>85</v>
      </c>
      <c r="B73" s="58"/>
      <c r="C73" s="58"/>
    </row>
    <row r="74" spans="1:3" ht="15">
      <c r="A74" s="41" t="s">
        <v>86</v>
      </c>
      <c r="B74" s="58"/>
      <c r="C74" s="58"/>
    </row>
    <row r="75" spans="1:3" ht="15.75" thickBot="1">
      <c r="A75" s="42" t="s">
        <v>87</v>
      </c>
      <c r="B75" s="58"/>
      <c r="C75" s="58"/>
    </row>
    <row r="76" spans="1:3" ht="15.75" thickBot="1">
      <c r="A76" s="44" t="s">
        <v>106</v>
      </c>
      <c r="B76" s="67">
        <v>0</v>
      </c>
      <c r="C76" s="67">
        <v>0</v>
      </c>
    </row>
    <row r="77" spans="1:3" ht="30">
      <c r="A77" s="39" t="s">
        <v>107</v>
      </c>
      <c r="B77" s="58"/>
      <c r="C77" s="58"/>
    </row>
    <row r="78" spans="1:3" ht="15">
      <c r="A78" s="41" t="s">
        <v>108</v>
      </c>
      <c r="B78" s="58"/>
      <c r="C78" s="58"/>
    </row>
    <row r="79" spans="1:3" ht="15">
      <c r="A79" s="41" t="s">
        <v>109</v>
      </c>
      <c r="B79" s="58"/>
      <c r="C79" s="58"/>
    </row>
    <row r="80" spans="1:3" ht="15">
      <c r="A80" s="41" t="s">
        <v>110</v>
      </c>
      <c r="B80" s="58"/>
      <c r="C80" s="58"/>
    </row>
    <row r="81" spans="1:3" ht="15">
      <c r="A81" s="41" t="s">
        <v>111</v>
      </c>
      <c r="B81" s="58"/>
      <c r="C81" s="58"/>
    </row>
    <row r="82" spans="1:3" ht="15">
      <c r="A82" s="41" t="s">
        <v>112</v>
      </c>
      <c r="B82" s="58">
        <v>105072.76</v>
      </c>
      <c r="C82" s="58">
        <v>243810.51</v>
      </c>
    </row>
    <row r="83" spans="1:3" ht="15">
      <c r="A83" s="41" t="s">
        <v>113</v>
      </c>
      <c r="B83" s="58">
        <v>32276.6</v>
      </c>
      <c r="C83" s="58">
        <v>17782.57</v>
      </c>
    </row>
    <row r="84" spans="1:3" ht="15">
      <c r="A84" s="41" t="s">
        <v>114</v>
      </c>
      <c r="B84" s="58">
        <v>45617.72</v>
      </c>
      <c r="C84" s="58">
        <v>44856.5</v>
      </c>
    </row>
    <row r="85" spans="1:3" ht="15">
      <c r="A85" s="41" t="s">
        <v>132</v>
      </c>
      <c r="B85" s="58">
        <v>7364.76</v>
      </c>
      <c r="C85" s="58">
        <v>6723.96</v>
      </c>
    </row>
    <row r="86" spans="1:3" ht="15.75" thickBot="1">
      <c r="A86" s="45" t="s">
        <v>115</v>
      </c>
      <c r="B86" s="58">
        <v>0</v>
      </c>
      <c r="C86" s="58">
        <v>58831.64</v>
      </c>
    </row>
    <row r="87" spans="1:3" ht="15.75" thickBot="1">
      <c r="A87" s="38" t="s">
        <v>116</v>
      </c>
      <c r="B87" s="60">
        <f>SUM(B82:B86)</f>
        <v>190331.84</v>
      </c>
      <c r="C87" s="69">
        <f>SUM(C82:C86)</f>
        <v>372005.18000000005</v>
      </c>
    </row>
    <row r="88" spans="1:3" ht="15.75" thickBot="1">
      <c r="A88" s="38" t="s">
        <v>117</v>
      </c>
      <c r="B88" s="60">
        <f>SUM(B89:B90)</f>
        <v>45920.15</v>
      </c>
      <c r="C88" s="60">
        <f>SUM(C89:C90)</f>
        <v>45044.64</v>
      </c>
    </row>
    <row r="89" spans="1:3" ht="15">
      <c r="A89" s="50" t="s">
        <v>118</v>
      </c>
      <c r="B89" s="58">
        <v>9980.99</v>
      </c>
      <c r="C89" s="58"/>
    </row>
    <row r="90" spans="1:3" ht="15">
      <c r="A90" s="41" t="s">
        <v>119</v>
      </c>
      <c r="B90" s="58">
        <v>35939.16</v>
      </c>
      <c r="C90" s="58">
        <v>45044.64</v>
      </c>
    </row>
    <row r="91" spans="1:3" ht="15.75" thickBot="1">
      <c r="A91" s="42" t="s">
        <v>120</v>
      </c>
      <c r="B91" s="58"/>
      <c r="C91" s="58"/>
    </row>
    <row r="92" spans="1:3" ht="15.75" thickBot="1">
      <c r="A92" s="51" t="s">
        <v>134</v>
      </c>
      <c r="B92" s="68">
        <f>(B71+B87+B88)</f>
        <v>585133.7000000001</v>
      </c>
      <c r="C92" s="68">
        <f>(C71+C87+C88)</f>
        <v>571110.7100000001</v>
      </c>
    </row>
    <row r="93" spans="1:3" ht="15">
      <c r="A93" s="52" t="s">
        <v>0</v>
      </c>
      <c r="B93" s="58"/>
      <c r="C93" s="58"/>
    </row>
    <row r="94" spans="1:3" ht="15">
      <c r="A94" s="53" t="s">
        <v>121</v>
      </c>
      <c r="B94" s="58"/>
      <c r="C94" s="58"/>
    </row>
    <row r="95" spans="1:3" ht="15">
      <c r="A95" s="53" t="s">
        <v>122</v>
      </c>
      <c r="B95" s="58"/>
      <c r="C95" s="58"/>
    </row>
    <row r="96" spans="1:3" ht="15.75" thickBot="1">
      <c r="A96" s="54" t="s">
        <v>123</v>
      </c>
      <c r="B96" s="58"/>
      <c r="C96" s="58"/>
    </row>
    <row r="97" spans="1:3" ht="15.75" thickBot="1">
      <c r="A97" s="55"/>
      <c r="B97" s="67"/>
      <c r="C97" s="67"/>
    </row>
    <row r="98" spans="1:3" ht="15.75" thickBot="1">
      <c r="A98" s="56" t="s">
        <v>135</v>
      </c>
      <c r="B98" s="66">
        <f>SUM(B61-B92)</f>
        <v>0</v>
      </c>
      <c r="C98" s="66">
        <f>SUM(C61-C92)</f>
        <v>15393.909999999916</v>
      </c>
    </row>
  </sheetData>
  <sheetProtection/>
  <mergeCells count="3">
    <mergeCell ref="A1:A2"/>
    <mergeCell ref="B1:B2"/>
    <mergeCell ref="C1:C2"/>
  </mergeCells>
  <printOptions/>
  <pageMargins left="0.27" right="0.23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0">
      <selection activeCell="B21" sqref="B21"/>
    </sheetView>
  </sheetViews>
  <sheetFormatPr defaultColWidth="9.140625" defaultRowHeight="12.75"/>
  <cols>
    <col min="1" max="1" width="77.8515625" style="1" customWidth="1"/>
    <col min="2" max="2" width="16.421875" style="16" customWidth="1"/>
    <col min="3" max="3" width="16.7109375" style="16" customWidth="1"/>
    <col min="4" max="4" width="13.28125" style="1" bestFit="1" customWidth="1"/>
    <col min="5" max="16384" width="9.140625" style="1" customWidth="1"/>
  </cols>
  <sheetData>
    <row r="1" spans="1:3" ht="15.75" customHeight="1">
      <c r="A1" s="82" t="s">
        <v>139</v>
      </c>
      <c r="B1" s="84" t="s">
        <v>23</v>
      </c>
      <c r="C1" s="84" t="s">
        <v>124</v>
      </c>
    </row>
    <row r="2" spans="1:3" ht="28.5" customHeight="1">
      <c r="A2" s="83"/>
      <c r="B2" s="85"/>
      <c r="C2" s="85"/>
    </row>
    <row r="3" spans="1:3" ht="15">
      <c r="A3" s="11" t="s">
        <v>88</v>
      </c>
      <c r="B3" s="15"/>
      <c r="C3" s="27"/>
    </row>
    <row r="4" spans="1:3" ht="15">
      <c r="A4" s="2" t="s">
        <v>1</v>
      </c>
      <c r="B4" s="13">
        <v>2227900</v>
      </c>
      <c r="C4" s="13">
        <v>1982596.61</v>
      </c>
    </row>
    <row r="5" spans="1:3" ht="15">
      <c r="A5" s="3" t="s">
        <v>2</v>
      </c>
      <c r="B5" s="12"/>
      <c r="C5" s="12"/>
    </row>
    <row r="6" spans="1:3" ht="15.75" customHeight="1">
      <c r="A6" s="3" t="s">
        <v>3</v>
      </c>
      <c r="B6" s="12"/>
      <c r="C6" s="12">
        <v>6100</v>
      </c>
    </row>
    <row r="7" spans="1:3" ht="15">
      <c r="A7" s="3" t="s">
        <v>4</v>
      </c>
      <c r="B7" s="12">
        <v>15205.48</v>
      </c>
      <c r="C7" s="12">
        <v>4955.36</v>
      </c>
    </row>
    <row r="8" spans="1:3" ht="15">
      <c r="A8" s="3" t="s">
        <v>5</v>
      </c>
      <c r="B8" s="12">
        <v>4988.48</v>
      </c>
      <c r="C8" s="12">
        <v>112.8</v>
      </c>
    </row>
    <row r="9" spans="1:3" ht="15">
      <c r="A9" s="5" t="s">
        <v>89</v>
      </c>
      <c r="B9" s="19">
        <f>SUM(B4:B8)</f>
        <v>2248093.96</v>
      </c>
      <c r="C9" s="19">
        <f>SUM(C4:C8)</f>
        <v>1993764.7700000003</v>
      </c>
    </row>
    <row r="10" spans="1:3" ht="15">
      <c r="A10" s="7" t="s">
        <v>90</v>
      </c>
      <c r="B10" s="20"/>
      <c r="C10" s="20"/>
    </row>
    <row r="11" spans="1:3" ht="15">
      <c r="A11" s="2" t="s">
        <v>91</v>
      </c>
      <c r="B11" s="13">
        <v>90816.74</v>
      </c>
      <c r="C11" s="21">
        <v>110704.29</v>
      </c>
    </row>
    <row r="12" spans="1:3" ht="15">
      <c r="A12" s="3" t="s">
        <v>6</v>
      </c>
      <c r="B12" s="12">
        <v>526269.84</v>
      </c>
      <c r="C12" s="22">
        <v>548109.27</v>
      </c>
    </row>
    <row r="13" spans="1:3" ht="15">
      <c r="A13" s="3" t="s">
        <v>7</v>
      </c>
      <c r="B13" s="12">
        <v>5262.92</v>
      </c>
      <c r="C13" s="22">
        <v>4136.22</v>
      </c>
    </row>
    <row r="14" spans="1:3" ht="15">
      <c r="A14" s="3" t="s">
        <v>8</v>
      </c>
      <c r="B14" s="12">
        <v>1319159.01</v>
      </c>
      <c r="C14" s="22">
        <v>1182576.83</v>
      </c>
    </row>
    <row r="15" spans="1:4" ht="15">
      <c r="A15" s="3" t="s">
        <v>92</v>
      </c>
      <c r="B15" s="18">
        <v>1072022.7</v>
      </c>
      <c r="C15" s="35">
        <v>971994.12</v>
      </c>
      <c r="D15" s="16"/>
    </row>
    <row r="16" spans="1:3" ht="15">
      <c r="A16" s="3" t="s">
        <v>93</v>
      </c>
      <c r="B16" s="18">
        <v>168877.32</v>
      </c>
      <c r="C16" s="35">
        <v>163962.08</v>
      </c>
    </row>
    <row r="17" spans="1:3" ht="15">
      <c r="A17" s="3" t="s">
        <v>94</v>
      </c>
      <c r="B17" s="14"/>
      <c r="C17" s="23"/>
    </row>
    <row r="18" spans="1:3" ht="15">
      <c r="A18" s="3" t="s">
        <v>95</v>
      </c>
      <c r="B18" s="14">
        <v>78258.99</v>
      </c>
      <c r="C18" s="23">
        <v>46582.34</v>
      </c>
    </row>
    <row r="19" spans="1:3" ht="15">
      <c r="A19" s="3" t="s">
        <v>96</v>
      </c>
      <c r="B19" s="14"/>
      <c r="C19" s="23">
        <v>37.99</v>
      </c>
    </row>
    <row r="20" spans="1:4" ht="15">
      <c r="A20" s="3" t="s">
        <v>9</v>
      </c>
      <c r="B20" s="17">
        <v>60199.68</v>
      </c>
      <c r="C20" s="29">
        <v>25468.88</v>
      </c>
      <c r="D20" s="16"/>
    </row>
    <row r="21" spans="1:3" ht="15">
      <c r="A21" s="3" t="s">
        <v>98</v>
      </c>
      <c r="B21" s="18">
        <v>15946.75</v>
      </c>
      <c r="C21" s="35">
        <v>7088.8</v>
      </c>
    </row>
    <row r="22" spans="1:3" ht="15">
      <c r="A22" s="3" t="s">
        <v>97</v>
      </c>
      <c r="B22" s="14">
        <v>12531.19</v>
      </c>
      <c r="C22" s="23">
        <v>18380.08</v>
      </c>
    </row>
    <row r="23" spans="1:3" ht="15">
      <c r="A23" s="3" t="s">
        <v>99</v>
      </c>
      <c r="B23" s="14"/>
      <c r="C23" s="23"/>
    </row>
    <row r="24" spans="1:3" ht="15">
      <c r="A24" s="3" t="s">
        <v>100</v>
      </c>
      <c r="B24" s="14"/>
      <c r="C24" s="23"/>
    </row>
    <row r="25" spans="1:3" ht="15">
      <c r="A25" s="3" t="s">
        <v>101</v>
      </c>
      <c r="B25" s="17"/>
      <c r="C25" s="23"/>
    </row>
    <row r="26" spans="1:3" ht="15">
      <c r="A26" s="3" t="s">
        <v>10</v>
      </c>
      <c r="B26" s="17"/>
      <c r="C26" s="23"/>
    </row>
    <row r="27" spans="1:3" ht="15">
      <c r="A27" s="3" t="s">
        <v>11</v>
      </c>
      <c r="B27" s="14"/>
      <c r="C27" s="23"/>
    </row>
    <row r="28" spans="1:3" ht="15">
      <c r="A28" s="3" t="s">
        <v>102</v>
      </c>
      <c r="B28" s="17">
        <v>30301.63</v>
      </c>
      <c r="C28" s="23">
        <v>12801.48</v>
      </c>
    </row>
    <row r="29" spans="1:3" ht="15">
      <c r="A29" s="4" t="s">
        <v>12</v>
      </c>
      <c r="B29" s="32">
        <f>SUM(B11:B14)+B20+B28+B26</f>
        <v>2032009.8199999998</v>
      </c>
      <c r="C29" s="32">
        <f>SUM(C11:C14)+C20+C28</f>
        <v>1883796.97</v>
      </c>
    </row>
    <row r="30" spans="1:6" ht="18.75" customHeight="1">
      <c r="A30" s="10" t="s">
        <v>103</v>
      </c>
      <c r="B30" s="31">
        <f>(B9-B29)</f>
        <v>216084.14000000013</v>
      </c>
      <c r="C30" s="31">
        <f>(C9-C29)</f>
        <v>109967.80000000028</v>
      </c>
      <c r="F30" s="30"/>
    </row>
    <row r="31" spans="1:3" ht="15">
      <c r="A31" s="2" t="s">
        <v>13</v>
      </c>
      <c r="B31" s="24"/>
      <c r="C31" s="25"/>
    </row>
    <row r="32" spans="1:3" ht="15">
      <c r="A32" s="3" t="s">
        <v>104</v>
      </c>
      <c r="B32" s="14">
        <v>5146.76</v>
      </c>
      <c r="C32" s="23"/>
    </row>
    <row r="33" spans="1:3" ht="15" customHeight="1">
      <c r="A33" s="3" t="s">
        <v>133</v>
      </c>
      <c r="B33" s="17">
        <v>119.09</v>
      </c>
      <c r="C33" s="29">
        <v>1400.5</v>
      </c>
    </row>
    <row r="34" spans="1:3" ht="15.75" customHeight="1">
      <c r="A34" s="11" t="s">
        <v>105</v>
      </c>
      <c r="B34" s="34">
        <f>B32-B33</f>
        <v>5027.67</v>
      </c>
      <c r="C34" s="34">
        <v>1400.5</v>
      </c>
    </row>
    <row r="35" spans="1:3" ht="15.75" customHeight="1">
      <c r="A35" s="3" t="s">
        <v>14</v>
      </c>
      <c r="B35" s="12"/>
      <c r="C35" s="12"/>
    </row>
    <row r="36" spans="1:3" ht="15.75" customHeight="1">
      <c r="A36" s="3" t="s">
        <v>15</v>
      </c>
      <c r="B36" s="12"/>
      <c r="C36" s="12"/>
    </row>
    <row r="37" spans="1:3" ht="15.75" customHeight="1">
      <c r="A37" s="11" t="s">
        <v>16</v>
      </c>
      <c r="B37" s="26"/>
      <c r="C37" s="26"/>
    </row>
    <row r="38" spans="1:3" ht="15.75" customHeight="1">
      <c r="A38" s="3" t="s">
        <v>17</v>
      </c>
      <c r="B38" s="13">
        <v>45</v>
      </c>
      <c r="C38" s="13"/>
    </row>
    <row r="39" spans="1:3" ht="15.75" customHeight="1">
      <c r="A39" s="6" t="s">
        <v>18</v>
      </c>
      <c r="B39" s="12">
        <v>-26335.99</v>
      </c>
      <c r="C39" s="12">
        <v>-1278.92</v>
      </c>
    </row>
    <row r="40" spans="1:3" ht="15">
      <c r="A40" s="11" t="s">
        <v>19</v>
      </c>
      <c r="B40" s="15">
        <f>SUM(B38:B39)</f>
        <v>-26290.99</v>
      </c>
      <c r="C40" s="15">
        <f>SUM(C38:C39)</f>
        <v>-1278.92</v>
      </c>
    </row>
    <row r="41" spans="1:3" ht="19.5" customHeight="1">
      <c r="A41" s="9" t="s">
        <v>20</v>
      </c>
      <c r="B41" s="28">
        <f>(B30+B34+B40)</f>
        <v>194820.82000000015</v>
      </c>
      <c r="C41" s="28">
        <f>(C30+C34+C40)</f>
        <v>110089.38000000028</v>
      </c>
    </row>
    <row r="42" spans="1:3" ht="15">
      <c r="A42" s="2" t="s">
        <v>21</v>
      </c>
      <c r="B42" s="13"/>
      <c r="C42" s="13"/>
    </row>
    <row r="43" spans="1:3" ht="15">
      <c r="A43" s="8" t="s">
        <v>22</v>
      </c>
      <c r="B43" s="28">
        <f>B41</f>
        <v>194820.82000000015</v>
      </c>
      <c r="C43" s="28">
        <v>110089.38</v>
      </c>
    </row>
    <row r="67" ht="16.5" customHeight="1"/>
  </sheetData>
  <sheetProtection/>
  <mergeCells count="3">
    <mergeCell ref="A1:A2"/>
    <mergeCell ref="B1:B2"/>
    <mergeCell ref="C1:C2"/>
  </mergeCells>
  <printOptions/>
  <pageMargins left="0.27" right="0.23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ut07</dc:creator>
  <cp:keywords/>
  <dc:description/>
  <cp:lastModifiedBy>Giovanna Avanzi</cp:lastModifiedBy>
  <cp:lastPrinted>2016-04-11T08:34:59Z</cp:lastPrinted>
  <dcterms:created xsi:type="dcterms:W3CDTF">2013-06-10T11:29:15Z</dcterms:created>
  <dcterms:modified xsi:type="dcterms:W3CDTF">2017-03-21T11:36:40Z</dcterms:modified>
  <cp:category/>
  <cp:version/>
  <cp:contentType/>
  <cp:contentStatus/>
</cp:coreProperties>
</file>